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<sst xmlns="http://schemas.openxmlformats.org/spreadsheetml/2006/main" count="119" uniqueCount="80">
  <si>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</si>
  <si>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</si>
  <si>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</si>
  <si>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</si>
  <si>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</si>
  <si>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</si>
  <si>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</si>
  <si>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</si>
  <si>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</si>
  <si>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</si>
  <si>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</si>
  <si>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</si>
  <si>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</si>
  <si>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</si>
  <si>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</si>
  <si>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</si>
  <si>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</si>
  <si>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</si>
  <si>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</si>
  <si>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</si>
  <si>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</si>
  <si>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</si>
  <si>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</si>
  <si>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</si>
  <si>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</si>
  <si>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</si>
  <si>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</si>
  <si>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</si>
  <si>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</si>
  <si>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</si>
  <si>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</si>
  <si>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</si>
  <si>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</si>
  <si>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</si>
  <si>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</si>
  <si>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</si>
  <si>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</si>
  <si>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</si>
  <si>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</si>
  <si>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</si>
  <si>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</si>
  <si>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</si>
  <si>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</si>
  <si>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</si>
  <si>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</si>
  <si>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</si>
  <si>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</si>
  <si>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</si>
  <si>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</si>
  <si>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</si>
  <si>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</si>
  <si>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</si>
  <si>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</si>
  <si>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</si>
  <si>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</si>
  <si>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</si>
  <si>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</si>
  <si>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</si>
  <si>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</si>
  <si>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</si>
  <si>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</si>
  <si>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</si>
  <si>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</si>
  <si>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</si>
  <si>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</si>
  <si>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</si>
  <si>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</si>
  <si>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</si>
  <si>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</si>
  <si>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</si>
  <si>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</si>
  <si>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план на січень-лютий  2017р.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</si>
  <si>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</si>
  <si>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</si>
  <si>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</si>
  <si>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</si>
  <si>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</si>
  <si>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01.03.2017</t>
    </r>
    <r>
      <rPr>
        <sz val="10"/>
        <rFont val="Times New Roman"/>
        <family val="1"/>
      </rPr>
      <t xml:space="preserve"> (тис.грн.)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</si>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</sst>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.1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67" fillId="0" borderId="0">
      <alignment/>
      <protection/>
    </xf>
    <xf numFmtId="0" fontId="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4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5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77879"/>
        <c:crosses val="autoZero"/>
        <c:auto val="0"/>
        <c:lblOffset val="100"/>
        <c:tickLblSkip val="1"/>
        <c:noMultiLvlLbl val="0"/>
      </c:catAx>
      <c:valAx>
        <c:axId val="340778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822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8265456"/>
        <c:axId val="8844785"/>
      </c:lineChart>
      <c:catAx>
        <c:axId val="382654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44785"/>
        <c:crosses val="autoZero"/>
        <c:auto val="0"/>
        <c:lblOffset val="100"/>
        <c:tickLblSkip val="1"/>
        <c:noMultiLvlLbl val="0"/>
      </c:catAx>
      <c:valAx>
        <c:axId val="88447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654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494202"/>
        <c:axId val="45338955"/>
      </c:bar3D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9420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97412"/>
        <c:axId val="48576709"/>
      </c:bar3D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76709"/>
        <c:crosses val="autoZero"/>
        <c:auto val="1"/>
        <c:lblOffset val="100"/>
        <c:tickLblSkip val="1"/>
        <c:noMultiLvlLbl val="0"/>
      </c:catAx>
      <c:valAx>
        <c:axId val="48576709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7412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203 526,4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-1 225,4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- 495,7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8" sqref="Q28:S2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79</v>
      </c>
      <c r="Q1" s="113"/>
      <c r="R1" s="113"/>
      <c r="S1" s="113"/>
      <c r="T1" s="113"/>
      <c r="U1" s="114"/>
    </row>
    <row r="2" spans="1:21" ht="15" thickBot="1">
      <c r="A2" s="115" t="s">
        <v>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66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1" t="s">
        <v>47</v>
      </c>
      <c r="T3" s="122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3">
        <v>0</v>
      </c>
      <c r="T4" s="124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5">
        <v>0</v>
      </c>
      <c r="T5" s="126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7">
        <v>0</v>
      </c>
      <c r="T7" s="128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5">
        <v>0</v>
      </c>
      <c r="T14" s="126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5">
        <v>1</v>
      </c>
      <c r="T15" s="126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5">
        <v>0</v>
      </c>
      <c r="T16" s="126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5">
        <v>0</v>
      </c>
      <c r="T17" s="126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5">
        <v>0</v>
      </c>
      <c r="T18" s="126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5">
        <v>0</v>
      </c>
      <c r="T19" s="126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5">
        <v>0</v>
      </c>
      <c r="T20" s="126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5">
        <v>0</v>
      </c>
      <c r="T21" s="126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5">
        <v>0</v>
      </c>
      <c r="T22" s="126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1">
        <f>SUM(S4:S22)</f>
        <v>1</v>
      </c>
      <c r="T23" s="132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9" t="s">
        <v>33</v>
      </c>
      <c r="Q26" s="129"/>
      <c r="R26" s="129"/>
      <c r="S26" s="12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3" t="s">
        <v>29</v>
      </c>
      <c r="Q27" s="133"/>
      <c r="R27" s="133"/>
      <c r="S27" s="13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4">
        <v>42767</v>
      </c>
      <c r="Q28" s="137">
        <f>'[2]січень 17'!$D$94</f>
        <v>9505.30341</v>
      </c>
      <c r="R28" s="137"/>
      <c r="S28" s="13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5"/>
      <c r="Q29" s="137"/>
      <c r="R29" s="137"/>
      <c r="S29" s="13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8" t="s">
        <v>45</v>
      </c>
      <c r="R31" s="13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0" t="s">
        <v>40</v>
      </c>
      <c r="R32" s="14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9" t="s">
        <v>30</v>
      </c>
      <c r="Q36" s="129"/>
      <c r="R36" s="129"/>
      <c r="S36" s="12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0" t="s">
        <v>31</v>
      </c>
      <c r="Q37" s="130"/>
      <c r="R37" s="130"/>
      <c r="S37" s="130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4">
        <v>42767</v>
      </c>
      <c r="Q38" s="136">
        <f>104633628.96/1000</f>
        <v>104633.62895999999</v>
      </c>
      <c r="R38" s="136"/>
      <c r="S38" s="13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5"/>
      <c r="Q39" s="136"/>
      <c r="R39" s="136"/>
      <c r="S39" s="13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78</v>
      </c>
      <c r="Q1" s="113"/>
      <c r="R1" s="113"/>
      <c r="S1" s="113"/>
      <c r="T1" s="113"/>
      <c r="U1" s="114"/>
    </row>
    <row r="2" spans="1:21" ht="15" thickBot="1">
      <c r="A2" s="115" t="s">
        <v>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75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72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1" t="s">
        <v>47</v>
      </c>
      <c r="T3" s="142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23">
        <v>0</v>
      </c>
      <c r="T4" s="124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5">
        <v>0</v>
      </c>
      <c r="T5" s="126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27">
        <v>1</v>
      </c>
      <c r="T7" s="128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5">
        <v>0</v>
      </c>
      <c r="T14" s="126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5">
        <v>0</v>
      </c>
      <c r="T15" s="126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5">
        <v>0</v>
      </c>
      <c r="T16" s="126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5">
        <v>0</v>
      </c>
      <c r="T17" s="126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5">
        <v>0</v>
      </c>
      <c r="T18" s="126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5">
        <v>0</v>
      </c>
      <c r="T19" s="126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5">
        <v>0</v>
      </c>
      <c r="T20" s="126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5">
        <v>0</v>
      </c>
      <c r="T21" s="126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5">
        <v>0</v>
      </c>
      <c r="T22" s="126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3">
        <v>0</v>
      </c>
      <c r="T23" s="144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1">
        <f>SUM(S4:S23)</f>
        <v>1</v>
      </c>
      <c r="T24" s="132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33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3" t="s">
        <v>29</v>
      </c>
      <c r="Q28" s="133"/>
      <c r="R28" s="133"/>
      <c r="S28" s="13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>
        <v>42795</v>
      </c>
      <c r="Q29" s="137">
        <v>7713.34596</v>
      </c>
      <c r="R29" s="137"/>
      <c r="S29" s="13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5"/>
      <c r="Q30" s="137"/>
      <c r="R30" s="137"/>
      <c r="S30" s="13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8" t="s">
        <v>45</v>
      </c>
      <c r="R32" s="13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0" t="s">
        <v>40</v>
      </c>
      <c r="R33" s="14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9" t="s">
        <v>30</v>
      </c>
      <c r="Q37" s="129"/>
      <c r="R37" s="129"/>
      <c r="S37" s="12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 t="s">
        <v>31</v>
      </c>
      <c r="Q38" s="130"/>
      <c r="R38" s="130"/>
      <c r="S38" s="130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>
        <v>42795</v>
      </c>
      <c r="Q39" s="136">
        <v>115182.07822999997</v>
      </c>
      <c r="R39" s="136"/>
      <c r="S39" s="13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/>
      <c r="Q40" s="136"/>
      <c r="R40" s="136"/>
      <c r="S40" s="13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2" t="s">
        <v>76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  <c r="M26" s="153"/>
      <c r="N26" s="153"/>
    </row>
    <row r="27" spans="1:16" ht="54" customHeight="1">
      <c r="A27" s="145" t="s">
        <v>32</v>
      </c>
      <c r="B27" s="154" t="s">
        <v>43</v>
      </c>
      <c r="C27" s="154"/>
      <c r="D27" s="147" t="s">
        <v>49</v>
      </c>
      <c r="E27" s="148"/>
      <c r="F27" s="149" t="s">
        <v>44</v>
      </c>
      <c r="G27" s="150"/>
      <c r="H27" s="151" t="s">
        <v>52</v>
      </c>
      <c r="I27" s="147"/>
      <c r="J27" s="162"/>
      <c r="K27" s="163"/>
      <c r="L27" s="159" t="s">
        <v>36</v>
      </c>
      <c r="M27" s="160"/>
      <c r="N27" s="161"/>
      <c r="O27" s="155" t="s">
        <v>77</v>
      </c>
      <c r="P27" s="156"/>
    </row>
    <row r="28" spans="1:16" ht="30.75" customHeight="1">
      <c r="A28" s="146"/>
      <c r="B28" s="48" t="s">
        <v>71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50"/>
      <c r="P28" s="147"/>
    </row>
    <row r="29" spans="1:16" ht="23.25" customHeight="1" thickBot="1">
      <c r="A29" s="44">
        <f>лютий!Q39</f>
        <v>115182.07822999997</v>
      </c>
      <c r="B29" s="49">
        <v>1230</v>
      </c>
      <c r="C29" s="49">
        <v>48.34</v>
      </c>
      <c r="D29" s="49">
        <v>0</v>
      </c>
      <c r="E29" s="49">
        <v>0.07</v>
      </c>
      <c r="F29" s="49">
        <v>800</v>
      </c>
      <c r="G29" s="49">
        <v>1102.59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1153</v>
      </c>
      <c r="N29" s="51">
        <f>M29-L29</f>
        <v>-879</v>
      </c>
      <c r="O29" s="157">
        <f>лютий!Q29</f>
        <v>7713.34596</v>
      </c>
      <c r="P29" s="158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101885.94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26967.67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47628.56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4408.21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13705.91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5650.410000000056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203526.37000000005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48.34</v>
      </c>
    </row>
    <row r="59" spans="1:3" ht="25.5">
      <c r="A59" s="83" t="s">
        <v>54</v>
      </c>
      <c r="B59" s="9">
        <f>D29</f>
        <v>0</v>
      </c>
      <c r="C59" s="9">
        <f>E29</f>
        <v>0.07</v>
      </c>
    </row>
    <row r="60" spans="1:3" ht="12.75">
      <c r="A60" s="83" t="s">
        <v>55</v>
      </c>
      <c r="B60" s="9">
        <f>F29</f>
        <v>800</v>
      </c>
      <c r="C60" s="9">
        <f>G29</f>
        <v>1102.59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2017-03-01T09:27:58Z</dcterms:modified>
  <cp:category/>
  <cp:version/>
  <cp:contentType/>
  <cp:contentStatus/>
</cp:coreProperties>
</file>